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2995" windowHeight="1131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U12" i="1"/>
  <c r="V12"/>
  <c r="W12"/>
  <c r="U8"/>
  <c r="V8"/>
  <c r="W8"/>
  <c r="Q12"/>
  <c r="Q8"/>
  <c r="W6"/>
  <c r="W7"/>
  <c r="W9"/>
  <c r="W10"/>
  <c r="W11"/>
  <c r="W5"/>
  <c r="V6"/>
  <c r="V7"/>
  <c r="V9"/>
  <c r="V10"/>
  <c r="V11"/>
  <c r="V5"/>
  <c r="U6"/>
  <c r="U7"/>
  <c r="U9"/>
  <c r="U10"/>
  <c r="U11"/>
  <c r="U5"/>
  <c r="J5"/>
  <c r="K5"/>
  <c r="L5" s="1"/>
  <c r="O5"/>
  <c r="P5" s="1"/>
  <c r="Q5" s="1"/>
  <c r="J6"/>
  <c r="K6"/>
  <c r="L6" s="1"/>
  <c r="O6"/>
  <c r="J7"/>
  <c r="K7"/>
  <c r="L7" s="1"/>
  <c r="O7"/>
  <c r="P7" s="1"/>
  <c r="Q7" s="1"/>
  <c r="J9"/>
  <c r="K9"/>
  <c r="L9" s="1"/>
  <c r="O9"/>
  <c r="J10"/>
  <c r="K10"/>
  <c r="L10" s="1"/>
  <c r="O10"/>
  <c r="P10" s="1"/>
  <c r="Q10" s="1"/>
  <c r="J11"/>
  <c r="K11"/>
  <c r="L11" s="1"/>
  <c r="O11"/>
  <c r="P11" l="1"/>
  <c r="Q11" s="1"/>
  <c r="P9"/>
  <c r="Q9" s="1"/>
  <c r="P6"/>
  <c r="Q6" s="1"/>
</calcChain>
</file>

<file path=xl/sharedStrings.xml><?xml version="1.0" encoding="utf-8"?>
<sst xmlns="http://schemas.openxmlformats.org/spreadsheetml/2006/main" count="45" uniqueCount="37">
  <si>
    <t>gns</t>
  </si>
  <si>
    <t>pct ts</t>
  </si>
  <si>
    <t>areal</t>
  </si>
  <si>
    <t>Udbytte i felter Klostermarken den 8. juli 2015</t>
  </si>
  <si>
    <t xml:space="preserve">Størrelsesorden </t>
  </si>
  <si>
    <t xml:space="preserve">Slæt </t>
  </si>
  <si>
    <t>liggende</t>
  </si>
  <si>
    <t>hø bliver</t>
  </si>
  <si>
    <t>hø fjernes</t>
  </si>
  <si>
    <t>Længdemål</t>
  </si>
  <si>
    <t>Breddemål</t>
  </si>
  <si>
    <t>l 1</t>
  </si>
  <si>
    <t>l 2</t>
  </si>
  <si>
    <t>l 3</t>
  </si>
  <si>
    <t>b 1</t>
  </si>
  <si>
    <t>b 2</t>
  </si>
  <si>
    <t>b 3</t>
  </si>
  <si>
    <t>l gns</t>
  </si>
  <si>
    <t>b gns</t>
  </si>
  <si>
    <t xml:space="preserve"> kg</t>
  </si>
  <si>
    <t>Friskv</t>
  </si>
  <si>
    <t xml:space="preserve">Tørv </t>
  </si>
  <si>
    <t>kg</t>
  </si>
  <si>
    <t xml:space="preserve"> kg/m2</t>
  </si>
  <si>
    <t xml:space="preserve"> t/ha</t>
  </si>
  <si>
    <t xml:space="preserve">pct N </t>
  </si>
  <si>
    <t xml:space="preserve">pct P </t>
  </si>
  <si>
    <t xml:space="preserve">pct K </t>
  </si>
  <si>
    <t>estim</t>
  </si>
  <si>
    <t>Pr.</t>
  </si>
  <si>
    <t>nr</t>
  </si>
  <si>
    <t xml:space="preserve">Parcel  </t>
  </si>
  <si>
    <t xml:space="preserve"> nr. </t>
  </si>
  <si>
    <t xml:space="preserve">kg </t>
  </si>
  <si>
    <t>N/ha</t>
  </si>
  <si>
    <t>P/ha</t>
  </si>
  <si>
    <t>K/ha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</si>
</sst>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1" fillId="0" borderId="0" xfId="0" applyFont="1"/>
    <xf numFmtId="1" fontId="0" fillId="0" borderId="0" xfId="0" applyNumberFormat="1"/>
    <xf numFmtId="0" fontId="0" fillId="3" borderId="0" xfId="0" applyFill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2" fillId="0" borderId="0" xfId="0" applyFont="1"/>
    <xf numFmtId="165" fontId="2" fillId="0" borderId="0" xfId="0" applyNumberFormat="1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>
      <selection activeCell="W21" sqref="W21"/>
    </sheetView>
  </sheetViews>
  <sheetFormatPr defaultRowHeight="15"/>
  <cols>
    <col min="1" max="1" width="9.7109375" customWidth="1"/>
    <col min="2" max="2" width="3.42578125" bestFit="1" customWidth="1"/>
    <col min="3" max="3" width="7.28515625" bestFit="1" customWidth="1"/>
    <col min="4" max="4" width="4.85546875" customWidth="1"/>
    <col min="5" max="5" width="4.5703125" customWidth="1"/>
    <col min="6" max="6" width="5" customWidth="1"/>
    <col min="7" max="7" width="4" customWidth="1"/>
    <col min="8" max="8" width="4.5703125" customWidth="1"/>
    <col min="9" max="9" width="4" customWidth="1"/>
    <col min="10" max="10" width="5" bestFit="1" customWidth="1"/>
    <col min="11" max="12" width="5.5703125" bestFit="1" customWidth="1"/>
    <col min="13" max="13" width="6.140625" bestFit="1" customWidth="1"/>
    <col min="14" max="14" width="5.7109375" bestFit="1" customWidth="1"/>
    <col min="15" max="15" width="5.28515625" customWidth="1"/>
    <col min="16" max="16" width="7" bestFit="1" customWidth="1"/>
    <col min="17" max="17" width="6.5703125" bestFit="1" customWidth="1"/>
    <col min="18" max="20" width="6" bestFit="1" customWidth="1"/>
    <col min="21" max="21" width="5.42578125" bestFit="1" customWidth="1"/>
    <col min="22" max="23" width="5.140625" bestFit="1" customWidth="1"/>
  </cols>
  <sheetData>
    <row r="1" spans="1:23">
      <c r="A1" s="6" t="s">
        <v>3</v>
      </c>
      <c r="B1" s="6"/>
      <c r="C1" s="6"/>
      <c r="D1" s="6"/>
      <c r="E1" s="6"/>
    </row>
    <row r="2" spans="1:23">
      <c r="A2" s="6"/>
      <c r="B2" s="6"/>
      <c r="C2" s="6"/>
      <c r="D2" s="6"/>
      <c r="E2" s="6"/>
    </row>
    <row r="3" spans="1:23">
      <c r="B3" s="6" t="s">
        <v>29</v>
      </c>
      <c r="C3" s="6" t="s">
        <v>31</v>
      </c>
      <c r="D3" s="6" t="s">
        <v>9</v>
      </c>
      <c r="E3" s="6"/>
      <c r="F3" s="6"/>
      <c r="G3" s="6" t="s">
        <v>10</v>
      </c>
      <c r="H3" s="6"/>
      <c r="I3" s="6"/>
      <c r="M3" s="6" t="s">
        <v>20</v>
      </c>
      <c r="O3" s="6" t="s">
        <v>21</v>
      </c>
      <c r="P3" s="6" t="s">
        <v>21</v>
      </c>
      <c r="Q3" s="6" t="s">
        <v>21</v>
      </c>
      <c r="R3" s="11" t="s">
        <v>25</v>
      </c>
      <c r="S3" s="11" t="s">
        <v>26</v>
      </c>
      <c r="T3" s="11" t="s">
        <v>27</v>
      </c>
      <c r="U3" s="16" t="s">
        <v>33</v>
      </c>
      <c r="V3" s="16" t="s">
        <v>33</v>
      </c>
      <c r="W3" s="16" t="s">
        <v>33</v>
      </c>
    </row>
    <row r="4" spans="1:23">
      <c r="B4" s="6" t="s">
        <v>30</v>
      </c>
      <c r="C4" s="9" t="s">
        <v>32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6" t="s">
        <v>17</v>
      </c>
      <c r="K4" s="6" t="s">
        <v>18</v>
      </c>
      <c r="L4" s="6" t="s">
        <v>2</v>
      </c>
      <c r="M4" s="10" t="s">
        <v>19</v>
      </c>
      <c r="N4" s="6" t="s">
        <v>1</v>
      </c>
      <c r="O4" s="6" t="s">
        <v>22</v>
      </c>
      <c r="P4" s="6" t="s">
        <v>23</v>
      </c>
      <c r="Q4" s="6" t="s">
        <v>24</v>
      </c>
      <c r="R4" s="11" t="s">
        <v>28</v>
      </c>
      <c r="S4" s="11" t="s">
        <v>28</v>
      </c>
      <c r="T4" s="11" t="s">
        <v>28</v>
      </c>
      <c r="U4" s="6" t="s">
        <v>34</v>
      </c>
      <c r="V4" s="6" t="s">
        <v>35</v>
      </c>
      <c r="W4" s="6" t="s">
        <v>36</v>
      </c>
    </row>
    <row r="5" spans="1:23">
      <c r="A5" s="6" t="s">
        <v>5</v>
      </c>
      <c r="B5" s="12">
        <v>1</v>
      </c>
      <c r="C5" s="4">
        <v>1</v>
      </c>
      <c r="D5">
        <v>3.5</v>
      </c>
      <c r="E5">
        <v>3.3</v>
      </c>
      <c r="F5">
        <v>2.6</v>
      </c>
      <c r="G5">
        <v>2.8</v>
      </c>
      <c r="H5">
        <v>2.9</v>
      </c>
      <c r="I5">
        <v>2.9</v>
      </c>
      <c r="J5" s="2">
        <f>(D5+E5+F5)/3</f>
        <v>3.1333333333333333</v>
      </c>
      <c r="K5" s="2">
        <f>(G5+H5+I5)/3</f>
        <v>2.8666666666666667</v>
      </c>
      <c r="L5" s="2">
        <f>J5*K5</f>
        <v>8.982222222222223</v>
      </c>
      <c r="M5">
        <v>10.4</v>
      </c>
      <c r="N5">
        <v>29.2</v>
      </c>
      <c r="O5" s="2">
        <f>M5*N5/100</f>
        <v>3.0367999999999999</v>
      </c>
      <c r="P5" s="3">
        <f>O5/L5</f>
        <v>0.33809005442850071</v>
      </c>
      <c r="Q5" s="2">
        <f>P5*10000/1000</f>
        <v>3.3809005442850069</v>
      </c>
      <c r="R5" s="8">
        <v>2</v>
      </c>
      <c r="S5" s="8">
        <v>0.25</v>
      </c>
      <c r="T5" s="8">
        <v>0.75</v>
      </c>
      <c r="U5" s="7">
        <f>Q5*1000*R5/100</f>
        <v>67.618010885700144</v>
      </c>
      <c r="V5" s="7">
        <f>Q5*1000*S5/100</f>
        <v>8.452251360712518</v>
      </c>
      <c r="W5" s="7">
        <f>Q5*1000*T5/100</f>
        <v>25.356754082137556</v>
      </c>
    </row>
    <row r="6" spans="1:23">
      <c r="A6" s="6" t="s">
        <v>8</v>
      </c>
      <c r="B6" s="12">
        <v>2</v>
      </c>
      <c r="C6" s="4">
        <v>6</v>
      </c>
      <c r="D6">
        <v>4.4000000000000004</v>
      </c>
      <c r="E6">
        <v>4.5999999999999996</v>
      </c>
      <c r="G6">
        <v>2.2999999999999998</v>
      </c>
      <c r="H6">
        <v>2.4</v>
      </c>
      <c r="I6">
        <v>2.1</v>
      </c>
      <c r="J6" s="2">
        <f>(D6+E6)/2</f>
        <v>4.5</v>
      </c>
      <c r="K6" s="2">
        <f>(G6+H6+I6)/3</f>
        <v>2.2666666666666662</v>
      </c>
      <c r="L6" s="2">
        <f>J6*K6</f>
        <v>10.199999999999998</v>
      </c>
      <c r="M6">
        <v>13.4</v>
      </c>
      <c r="N6" s="5">
        <v>26</v>
      </c>
      <c r="O6" s="2">
        <f>M6*N6/100</f>
        <v>3.4840000000000004</v>
      </c>
      <c r="P6" s="3">
        <f>O6/L6</f>
        <v>0.34156862745098054</v>
      </c>
      <c r="Q6" s="2">
        <f>P6*10000/1000</f>
        <v>3.4156862745098056</v>
      </c>
      <c r="R6" s="8">
        <v>2</v>
      </c>
      <c r="S6" s="8">
        <v>0.25</v>
      </c>
      <c r="T6" s="8">
        <v>0.75</v>
      </c>
      <c r="U6" s="7">
        <f t="shared" ref="U6:U11" si="0">Q6*1000*R6/100</f>
        <v>68.313725490196106</v>
      </c>
      <c r="V6" s="7">
        <f t="shared" ref="V6:V11" si="1">Q6*1000*S6/100</f>
        <v>8.5392156862745132</v>
      </c>
      <c r="W6" s="7">
        <f t="shared" ref="W6:W11" si="2">Q6*1000*T6/100</f>
        <v>25.61764705882354</v>
      </c>
    </row>
    <row r="7" spans="1:23">
      <c r="B7" s="12">
        <v>3</v>
      </c>
      <c r="C7" s="4">
        <v>11</v>
      </c>
      <c r="D7">
        <v>2.7</v>
      </c>
      <c r="E7">
        <v>2.6</v>
      </c>
      <c r="G7">
        <v>2.7</v>
      </c>
      <c r="H7">
        <v>2.8</v>
      </c>
      <c r="J7">
        <f>(D7+E7)/2</f>
        <v>2.6500000000000004</v>
      </c>
      <c r="K7">
        <f>(G7+H7)/2</f>
        <v>2.75</v>
      </c>
      <c r="L7" s="2">
        <f>J7*K7</f>
        <v>7.2875000000000014</v>
      </c>
      <c r="M7">
        <v>11.2</v>
      </c>
      <c r="N7">
        <v>26.4</v>
      </c>
      <c r="O7" s="2">
        <f>M7*N7/100</f>
        <v>2.9567999999999994</v>
      </c>
      <c r="P7" s="3">
        <f>O7/L7</f>
        <v>0.40573584905660359</v>
      </c>
      <c r="Q7" s="2">
        <f>P7*10000/1000</f>
        <v>4.0573584905660356</v>
      </c>
      <c r="R7" s="8">
        <v>2</v>
      </c>
      <c r="S7" s="8">
        <v>0.25</v>
      </c>
      <c r="T7" s="8">
        <v>0.75</v>
      </c>
      <c r="U7" s="7">
        <f t="shared" si="0"/>
        <v>81.147169811320708</v>
      </c>
      <c r="V7" s="7">
        <f t="shared" si="1"/>
        <v>10.143396226415089</v>
      </c>
      <c r="W7" s="7">
        <f t="shared" si="2"/>
        <v>30.430188679245266</v>
      </c>
    </row>
    <row r="8" spans="1:23">
      <c r="A8" s="1" t="s">
        <v>0</v>
      </c>
      <c r="B8" s="13"/>
      <c r="C8" s="4"/>
      <c r="L8" s="2"/>
      <c r="O8" s="2"/>
      <c r="P8" s="3"/>
      <c r="Q8" s="2">
        <f>(Q5+Q6+Q7)/3</f>
        <v>3.6179817697869496</v>
      </c>
      <c r="R8" s="2"/>
      <c r="S8" s="2"/>
      <c r="T8" s="2"/>
      <c r="U8" s="7">
        <f t="shared" ref="U8:W8" si="3">(U5+U6+U7)/3</f>
        <v>72.359635395738991</v>
      </c>
      <c r="V8" s="7">
        <f t="shared" si="3"/>
        <v>9.0449544244673739</v>
      </c>
      <c r="W8" s="7">
        <f t="shared" si="3"/>
        <v>27.134863273402118</v>
      </c>
    </row>
    <row r="9" spans="1:23">
      <c r="A9" s="6" t="s">
        <v>5</v>
      </c>
      <c r="B9" s="12">
        <v>4</v>
      </c>
      <c r="C9" s="4">
        <v>2</v>
      </c>
      <c r="D9" s="5">
        <v>3</v>
      </c>
      <c r="E9">
        <v>3.3</v>
      </c>
      <c r="G9">
        <v>3.4</v>
      </c>
      <c r="H9">
        <v>3.6</v>
      </c>
      <c r="J9">
        <f>(D9+E9)/2</f>
        <v>3.15</v>
      </c>
      <c r="K9" s="2">
        <f>(G9+H9)/2</f>
        <v>3.5</v>
      </c>
      <c r="L9" s="2">
        <f>J9*K9</f>
        <v>11.025</v>
      </c>
      <c r="M9">
        <v>15.2</v>
      </c>
      <c r="N9">
        <v>21.9</v>
      </c>
      <c r="O9" s="2">
        <f>M9*N9/100</f>
        <v>3.3287999999999993</v>
      </c>
      <c r="P9" s="3">
        <f>O9/L9</f>
        <v>0.3019319727891156</v>
      </c>
      <c r="Q9" s="2">
        <f>P9*10000/1000</f>
        <v>3.0193197278911561</v>
      </c>
      <c r="R9" s="8">
        <v>2</v>
      </c>
      <c r="S9" s="8">
        <v>0.25</v>
      </c>
      <c r="T9" s="8">
        <v>0.75</v>
      </c>
      <c r="U9" s="7">
        <f t="shared" si="0"/>
        <v>60.386394557823124</v>
      </c>
      <c r="V9" s="7">
        <f t="shared" si="1"/>
        <v>7.5482993197278905</v>
      </c>
      <c r="W9" s="7">
        <f t="shared" si="2"/>
        <v>22.644897959183673</v>
      </c>
    </row>
    <row r="10" spans="1:23">
      <c r="A10" s="6" t="s">
        <v>7</v>
      </c>
      <c r="B10" s="12">
        <v>5</v>
      </c>
      <c r="C10" s="4">
        <v>7</v>
      </c>
      <c r="D10" s="5">
        <v>3.2</v>
      </c>
      <c r="E10">
        <v>3.1</v>
      </c>
      <c r="G10">
        <v>2.8</v>
      </c>
      <c r="H10">
        <v>2.9</v>
      </c>
      <c r="J10">
        <f>(D10+E10)/2</f>
        <v>3.1500000000000004</v>
      </c>
      <c r="K10">
        <f>(G10+H10)/2</f>
        <v>2.8499999999999996</v>
      </c>
      <c r="L10" s="2">
        <f>J10*K10</f>
        <v>8.9774999999999991</v>
      </c>
      <c r="M10">
        <v>15.6</v>
      </c>
      <c r="N10">
        <v>22.1</v>
      </c>
      <c r="O10" s="2">
        <f>M10*N10/100</f>
        <v>3.4476</v>
      </c>
      <c r="P10" s="3">
        <f>O10/L10</f>
        <v>0.38402673350041777</v>
      </c>
      <c r="Q10" s="2">
        <f>P10*10000/1000</f>
        <v>3.8402673350041776</v>
      </c>
      <c r="R10" s="8">
        <v>2</v>
      </c>
      <c r="S10" s="8">
        <v>0.25</v>
      </c>
      <c r="T10" s="8">
        <v>0.75</v>
      </c>
      <c r="U10" s="7">
        <f t="shared" si="0"/>
        <v>76.805346700083561</v>
      </c>
      <c r="V10" s="7">
        <f t="shared" si="1"/>
        <v>9.6006683375104451</v>
      </c>
      <c r="W10" s="7">
        <f t="shared" si="2"/>
        <v>28.802005012531335</v>
      </c>
    </row>
    <row r="11" spans="1:23">
      <c r="A11" s="6" t="s">
        <v>6</v>
      </c>
      <c r="B11" s="12">
        <v>6</v>
      </c>
      <c r="C11" s="4">
        <v>12</v>
      </c>
      <c r="D11" s="5">
        <v>4</v>
      </c>
      <c r="E11">
        <v>3.4</v>
      </c>
      <c r="F11">
        <v>3.3</v>
      </c>
      <c r="G11">
        <v>2.4</v>
      </c>
      <c r="H11">
        <v>2.5</v>
      </c>
      <c r="I11">
        <v>2.5</v>
      </c>
      <c r="J11" s="2">
        <f>(D11+E11+F11)/3</f>
        <v>3.5666666666666664</v>
      </c>
      <c r="K11" s="2">
        <f>(G11+H11+I11)/3</f>
        <v>2.4666666666666668</v>
      </c>
      <c r="L11" s="2">
        <f>J11*K11</f>
        <v>8.7977777777777781</v>
      </c>
      <c r="M11">
        <v>21.8</v>
      </c>
      <c r="N11">
        <v>20.2</v>
      </c>
      <c r="O11" s="2">
        <f>M11*N11/100</f>
        <v>4.4036</v>
      </c>
      <c r="P11" s="3">
        <f>O11/L11</f>
        <v>0.50053548875978782</v>
      </c>
      <c r="Q11" s="2">
        <f>P11*10000/1000</f>
        <v>5.0053548875978784</v>
      </c>
      <c r="R11" s="8">
        <v>2</v>
      </c>
      <c r="S11" s="8">
        <v>0.25</v>
      </c>
      <c r="T11" s="8">
        <v>0.75</v>
      </c>
      <c r="U11" s="7">
        <f t="shared" si="0"/>
        <v>100.10709775195757</v>
      </c>
      <c r="V11" s="7">
        <f t="shared" si="1"/>
        <v>12.513387218994696</v>
      </c>
      <c r="W11" s="7">
        <f t="shared" si="2"/>
        <v>37.54016165698409</v>
      </c>
    </row>
    <row r="12" spans="1:23">
      <c r="A12" s="1" t="s">
        <v>0</v>
      </c>
      <c r="B12" s="1"/>
      <c r="Q12" s="2">
        <f>(Q9+Q10+Q11)/3</f>
        <v>3.9549806501644036</v>
      </c>
      <c r="R12" s="2"/>
      <c r="S12" s="2"/>
      <c r="T12" s="2"/>
      <c r="U12" s="7">
        <f t="shared" ref="U12:W12" si="4">(U9+U10+U11)/3</f>
        <v>79.099613003288084</v>
      </c>
      <c r="V12" s="7">
        <f t="shared" si="4"/>
        <v>9.8874516254110105</v>
      </c>
      <c r="W12" s="7">
        <f t="shared" si="4"/>
        <v>29.662354876233035</v>
      </c>
    </row>
    <row r="14" spans="1:23">
      <c r="Q14" s="2"/>
      <c r="U14" s="7"/>
      <c r="V14" s="7"/>
      <c r="W14" s="7"/>
    </row>
    <row r="16" spans="1:23">
      <c r="N16" s="14" t="s">
        <v>4</v>
      </c>
      <c r="O16" s="14"/>
      <c r="P16" s="14"/>
      <c r="Q16" s="15">
        <v>3.5</v>
      </c>
      <c r="R16" s="14"/>
      <c r="S16" s="14"/>
      <c r="T16" s="14"/>
      <c r="U16" s="14">
        <v>75</v>
      </c>
      <c r="V16" s="14">
        <v>10</v>
      </c>
      <c r="W16" s="14">
        <v>30</v>
      </c>
    </row>
  </sheetData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lini</dc:creator>
  <cp:lastModifiedBy>lini</cp:lastModifiedBy>
  <cp:lastPrinted>2015-08-11T07:01:39Z</cp:lastPrinted>
  <dcterms:created xsi:type="dcterms:W3CDTF">2015-08-11T06:27:04Z</dcterms:created>
  <dcterms:modified xsi:type="dcterms:W3CDTF">2015-08-11T07:03:48Z</dcterms:modified>
</cp:coreProperties>
</file>